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004050\Documents\EXCEL\Kraft-Cadbury\RIC-IJCSMr\"/>
    </mc:Choice>
  </mc:AlternateContent>
  <bookViews>
    <workbookView xWindow="480" yWindow="60" windowWidth="10380" windowHeight="5010"/>
  </bookViews>
  <sheets>
    <sheet name="IS" sheetId="2" r:id="rId1"/>
    <sheet name="BS" sheetId="3" r:id="rId2"/>
    <sheet name="CFS" sheetId="5" r:id="rId3"/>
  </sheets>
  <calcPr calcId="152511"/>
</workbook>
</file>

<file path=xl/calcChain.xml><?xml version="1.0" encoding="utf-8"?>
<calcChain xmlns="http://schemas.openxmlformats.org/spreadsheetml/2006/main">
  <c r="F47" i="5" l="1"/>
  <c r="F49" i="5" l="1"/>
  <c r="F50" i="5" s="1"/>
  <c r="E49" i="5"/>
  <c r="D49" i="5"/>
  <c r="E47" i="5"/>
  <c r="D47" i="5"/>
  <c r="F43" i="5"/>
  <c r="E43" i="5"/>
  <c r="D43" i="5"/>
  <c r="F32" i="5"/>
  <c r="E32" i="5"/>
  <c r="D32" i="5"/>
  <c r="C40" i="3"/>
  <c r="D40" i="3"/>
  <c r="E40" i="3"/>
  <c r="E26" i="3"/>
  <c r="E32" i="3" s="1"/>
  <c r="D26" i="3"/>
  <c r="D32" i="3" s="1"/>
  <c r="C26" i="3"/>
  <c r="C32" i="3" s="1"/>
  <c r="E17" i="3"/>
  <c r="E11" i="3"/>
  <c r="D11" i="3"/>
  <c r="D17" i="3" s="1"/>
  <c r="C11" i="3"/>
  <c r="C17" i="3" s="1"/>
  <c r="D8" i="2"/>
  <c r="D15" i="2" s="1"/>
  <c r="D18" i="2" s="1"/>
  <c r="D20" i="2" s="1"/>
  <c r="D24" i="2" s="1"/>
  <c r="C8" i="2"/>
  <c r="C15" i="2" s="1"/>
  <c r="C18" i="2" s="1"/>
  <c r="C20" i="2" s="1"/>
  <c r="C24" i="2" s="1"/>
  <c r="C26" i="2" s="1"/>
  <c r="D50" i="5" l="1"/>
  <c r="E41" i="3"/>
  <c r="E50" i="5"/>
  <c r="E6" i="5"/>
  <c r="E25" i="5" s="1"/>
  <c r="E45" i="5" s="1"/>
  <c r="D26" i="2"/>
  <c r="D6" i="5"/>
  <c r="D25" i="5" s="1"/>
  <c r="D45" i="5" s="1"/>
  <c r="C41" i="3"/>
  <c r="D41" i="3"/>
  <c r="E8" i="2" l="1"/>
  <c r="E15" i="2" s="1"/>
  <c r="E18" i="2" s="1"/>
  <c r="E20" i="2" s="1"/>
  <c r="E24" i="2" s="1"/>
  <c r="F6" i="5" l="1"/>
  <c r="F25" i="5" s="1"/>
  <c r="F45" i="5" s="1"/>
  <c r="E26" i="2"/>
  <c r="G43" i="5"/>
  <c r="G32" i="5"/>
  <c r="F8" i="2"/>
  <c r="F15" i="2" s="1"/>
  <c r="F18" i="2" s="1"/>
  <c r="F20" i="2" s="1"/>
  <c r="F24" i="2" s="1"/>
  <c r="F26" i="2" s="1"/>
  <c r="G50" i="5" l="1"/>
  <c r="G6" i="5"/>
  <c r="G25" i="5" s="1"/>
  <c r="G45" i="5" s="1"/>
</calcChain>
</file>

<file path=xl/sharedStrings.xml><?xml version="1.0" encoding="utf-8"?>
<sst xmlns="http://schemas.openxmlformats.org/spreadsheetml/2006/main" count="119" uniqueCount="106">
  <si>
    <t>KRAFT FOODS INC.</t>
  </si>
  <si>
    <t>Net revenues</t>
  </si>
  <si>
    <t>Gross profit</t>
  </si>
  <si>
    <t>Asset impairment and exit costs</t>
  </si>
  <si>
    <t>Gain on redemption of United Biscuits invest.</t>
  </si>
  <si>
    <t>Losses /(gains) on divestitures, net</t>
  </si>
  <si>
    <t>Amortization of intangibles</t>
  </si>
  <si>
    <t>Operating income</t>
  </si>
  <si>
    <t>Interest and other expense</t>
  </si>
  <si>
    <t>EBIT from continuing op.</t>
  </si>
  <si>
    <t>Provision for income taxes</t>
  </si>
  <si>
    <t>Earnings from contg. Op.</t>
  </si>
  <si>
    <t>Earnings and gains from discontinued op.</t>
  </si>
  <si>
    <t>net of income taxes</t>
  </si>
  <si>
    <t>Net earnings</t>
  </si>
  <si>
    <t>ASSETS</t>
  </si>
  <si>
    <t>Cash and cash equivalents</t>
  </si>
  <si>
    <t>Deferred income taxes</t>
  </si>
  <si>
    <t>Goodwill</t>
  </si>
  <si>
    <t>Property, plant and equipment, net</t>
  </si>
  <si>
    <t>Receivables, net</t>
  </si>
  <si>
    <t>Inventories, net</t>
  </si>
  <si>
    <t>Intangible assets, net</t>
  </si>
  <si>
    <t>Prepaid pension assets</t>
  </si>
  <si>
    <t>Other assets</t>
  </si>
  <si>
    <t>LIABILITIES</t>
  </si>
  <si>
    <t>Short-term borrowings</t>
  </si>
  <si>
    <t>Current portion of long-term debt</t>
  </si>
  <si>
    <t>Accounts payable</t>
  </si>
  <si>
    <t>Accrued marketing</t>
  </si>
  <si>
    <t>Accrued employment costs</t>
  </si>
  <si>
    <t>Other current liabilities</t>
  </si>
  <si>
    <t>Long-term debt</t>
  </si>
  <si>
    <t>Accrued pension costs</t>
  </si>
  <si>
    <t>Accrued post-retirement health-care costs</t>
  </si>
  <si>
    <t>Other liabilities</t>
  </si>
  <si>
    <t>SHAREHOLDERS'EQUITY</t>
  </si>
  <si>
    <t>Retained earnings</t>
  </si>
  <si>
    <t>Accumulated other comprehensive losses</t>
  </si>
  <si>
    <t>Common Stock (issued in 08 and 09)*</t>
  </si>
  <si>
    <t>CASH PROVIDED BY OPERATING ACTIVITIES</t>
  </si>
  <si>
    <t>Depreciation and amortization</t>
  </si>
  <si>
    <t>Stock-based compensation expense</t>
  </si>
  <si>
    <t>Deferred income tax</t>
  </si>
  <si>
    <t>Gain on redemption of United Biscuits investment</t>
  </si>
  <si>
    <t>Losses/(gains) on divestitures, net</t>
  </si>
  <si>
    <t>Gain on discontinued operations</t>
  </si>
  <si>
    <t>Asset impairment and exit costs, net of cash paid</t>
  </si>
  <si>
    <t xml:space="preserve">Change in assets and liab., excluding the effects </t>
  </si>
  <si>
    <t>of acquisitions and divestitures:</t>
  </si>
  <si>
    <t>Amounts due to Altria and affiliates</t>
  </si>
  <si>
    <t>Other current assets</t>
  </si>
  <si>
    <t>Other</t>
  </si>
  <si>
    <t>Net cash provided by operating activities</t>
  </si>
  <si>
    <t>CASH PROVIDED BY (USED IN) INVESTING ACTIVITIES</t>
  </si>
  <si>
    <t>Capital expenditures</t>
  </si>
  <si>
    <t>Acquisitions, net of cash received</t>
  </si>
  <si>
    <t>Proceeds from divestitures, net of disbursements</t>
  </si>
  <si>
    <t>Net cash used by investing activities</t>
  </si>
  <si>
    <t>CASH PROVIDED BY (USED IN) FINANCING ACTIVITIES</t>
  </si>
  <si>
    <t>Net (repayment)/issuance of short-term borrowings</t>
  </si>
  <si>
    <t>Long-term debt proceeds</t>
  </si>
  <si>
    <t>Long-term debt repaid</t>
  </si>
  <si>
    <t>(Decrease)/increase in amount due to Altria Group</t>
  </si>
  <si>
    <t>Repurchase of Common Stock</t>
  </si>
  <si>
    <t>Dividends paid</t>
  </si>
  <si>
    <t>Net cash (used in)/provided by financing activities</t>
  </si>
  <si>
    <t>NET CASH FLOW</t>
  </si>
  <si>
    <t>Check:</t>
  </si>
  <si>
    <t>Cash balance at beginning of period</t>
  </si>
  <si>
    <t>Cash balance at end of period</t>
  </si>
  <si>
    <t>Change in cash balance</t>
  </si>
  <si>
    <t>Amount due to Altria and affiliates</t>
  </si>
  <si>
    <t>Additional paid-in capital**</t>
  </si>
  <si>
    <t>Treasury stock, at cost***</t>
  </si>
  <si>
    <t xml:space="preserve">Consolidated Statements of Earnings (years ended December 31) </t>
  </si>
  <si>
    <t>in millions of dollars</t>
  </si>
  <si>
    <t xml:space="preserve">Consolidated Balance Sheets (years ended December 31) </t>
  </si>
  <si>
    <t>Effect of exch. rate changes on cash and equivalents</t>
  </si>
  <si>
    <t>2009*</t>
  </si>
  <si>
    <t>2008*</t>
  </si>
  <si>
    <t>Non-controlling interest</t>
  </si>
  <si>
    <t>Net earnings attributable to Kraft Foods</t>
  </si>
  <si>
    <t>Selling, general and admin. expenses (incl.research)</t>
  </si>
  <si>
    <t>2010****</t>
  </si>
  <si>
    <t>**** Consolidated with Cadbury from February 2</t>
  </si>
  <si>
    <t>***   Stock acquired on the market, not cancelled and held for reissue (for stock awards, for example)</t>
  </si>
  <si>
    <t>**     Paid on top of par value.</t>
  </si>
  <si>
    <t>*       Kraft Foods was a wholly owned subsidiary of Altria Group until June 13, 2001. In 2001, there was</t>
  </si>
  <si>
    <t xml:space="preserve">         shares have no par value.</t>
  </si>
  <si>
    <t>Proceeds from stock option exercises and other</t>
  </si>
  <si>
    <t>2010*</t>
  </si>
  <si>
    <t>2008**</t>
  </si>
  <si>
    <t>*</t>
  </si>
  <si>
    <t>Consolidated with Cadbury from February 2</t>
  </si>
  <si>
    <t>**</t>
  </si>
  <si>
    <t>Revised in 2010 for the sale of Frozen Pizza in Q1 2010</t>
  </si>
  <si>
    <t>Cost of sales***</t>
  </si>
  <si>
    <t xml:space="preserve">  2010**</t>
  </si>
  <si>
    <t>***  Includes depreciation on production-related assets</t>
  </si>
  <si>
    <t>**    Includes Cadbury's results from February 2, 2010</t>
  </si>
  <si>
    <t>*       Revised in 2010 for the sale of Frozen Pizza in Q1 of 2010</t>
  </si>
  <si>
    <t xml:space="preserve">          an IPO at $31 per share; the  remaining 89% was spun off to shareholders on March 31, 2007. The</t>
  </si>
  <si>
    <t>Consolidated Statements of Cash Flows (years ended December 31) in millions of dollars</t>
  </si>
  <si>
    <t>Adjustments to reconcile net earnings to op. cash flows</t>
  </si>
  <si>
    <t>Change in pension assets and post-retirement liab.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</si>
</sst>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Border="1"/>
    <xf numFmtId="0" fontId="1" fillId="0" borderId="0" xfId="0" applyFont="1"/>
    <xf numFmtId="3" fontId="0" fillId="0" borderId="0" xfId="0" applyNumberFormat="1"/>
    <xf numFmtId="3" fontId="0" fillId="0" borderId="1" xfId="0" applyNumberFormat="1" applyBorder="1"/>
    <xf numFmtId="3" fontId="0" fillId="0" borderId="2" xfId="0" applyNumberFormat="1" applyBorder="1"/>
    <xf numFmtId="0" fontId="0" fillId="0" borderId="1" xfId="0" applyBorder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3" fontId="0" fillId="0" borderId="0" xfId="0" applyNumberFormat="1" applyBorder="1"/>
    <xf numFmtId="0" fontId="0" fillId="0" borderId="0" xfId="0" applyFill="1"/>
    <xf numFmtId="3" fontId="0" fillId="0" borderId="0" xfId="0" applyNumberFormat="1" applyFill="1"/>
    <xf numFmtId="0" fontId="4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3" fontId="0" fillId="0" borderId="0" xfId="0" applyNumberFormat="1" applyFill="1" applyBorder="1"/>
    <xf numFmtId="3" fontId="3" fillId="0" borderId="0" xfId="0" applyNumberFormat="1" applyFont="1" applyFill="1" applyBorder="1"/>
    <xf numFmtId="10" fontId="0" fillId="0" borderId="0" xfId="1" applyNumberFormat="1" applyFont="1" applyBorder="1"/>
    <xf numFmtId="10" fontId="0" fillId="0" borderId="0" xfId="1" applyNumberFormat="1" applyFont="1" applyFill="1" applyBorder="1"/>
    <xf numFmtId="0" fontId="2" fillId="0" borderId="0" xfId="0" applyFont="1" applyAlignment="1">
      <alignment horizontal="center"/>
    </xf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tabSelected="1" workbookViewId="0">
      <selection activeCell="J16" sqref="J16"/>
    </sheetView>
  </sheetViews>
  <sheetFormatPr baseColWidth="10" defaultRowHeight="15" x14ac:dyDescent="0.25"/>
  <cols>
    <col min="1" max="1" width="17.85546875" customWidth="1"/>
    <col min="2" max="2" width="29.140625" customWidth="1"/>
    <col min="3" max="5" width="11.42578125" customWidth="1"/>
    <col min="7" max="12" width="11.42578125" style="1"/>
  </cols>
  <sheetData>
    <row r="1" spans="1:12" ht="15.75" x14ac:dyDescent="0.25">
      <c r="A1" s="24" t="s">
        <v>0</v>
      </c>
      <c r="B1" s="24"/>
      <c r="C1" s="24"/>
      <c r="D1" s="24"/>
      <c r="E1" s="24"/>
      <c r="F1" s="24"/>
      <c r="G1" s="16"/>
      <c r="H1" s="16"/>
      <c r="I1" s="17"/>
    </row>
    <row r="2" spans="1:12" ht="15.75" x14ac:dyDescent="0.25">
      <c r="A2" s="24" t="s">
        <v>75</v>
      </c>
      <c r="B2" s="24"/>
      <c r="C2" s="24"/>
      <c r="D2" s="24"/>
      <c r="E2" s="24"/>
      <c r="F2" s="24"/>
      <c r="G2" s="16"/>
      <c r="H2" s="16"/>
      <c r="I2" s="17"/>
    </row>
    <row r="3" spans="1:12" ht="15.75" x14ac:dyDescent="0.25">
      <c r="A3" s="24" t="s">
        <v>76</v>
      </c>
      <c r="B3" s="24"/>
      <c r="C3" s="24"/>
      <c r="D3" s="24"/>
      <c r="E3" s="24"/>
      <c r="F3" s="24"/>
      <c r="G3" s="16"/>
      <c r="H3" s="16"/>
      <c r="I3" s="17"/>
    </row>
    <row r="4" spans="1:12" ht="15.75" x14ac:dyDescent="0.25">
      <c r="A4" s="8"/>
      <c r="B4" s="8"/>
      <c r="C4" s="14"/>
      <c r="D4" s="13"/>
      <c r="E4" s="13"/>
      <c r="F4" s="8"/>
      <c r="G4" s="17"/>
      <c r="H4" s="17"/>
      <c r="I4" s="17"/>
    </row>
    <row r="5" spans="1:12" x14ac:dyDescent="0.25">
      <c r="C5" s="2">
        <v>2011</v>
      </c>
      <c r="D5" s="7" t="s">
        <v>98</v>
      </c>
      <c r="E5" s="7" t="s">
        <v>79</v>
      </c>
      <c r="F5" s="7" t="s">
        <v>80</v>
      </c>
      <c r="G5" s="18"/>
      <c r="H5" s="18"/>
      <c r="I5" s="18"/>
    </row>
    <row r="6" spans="1:12" x14ac:dyDescent="0.25">
      <c r="A6" t="s">
        <v>1</v>
      </c>
      <c r="C6" s="3">
        <v>54365</v>
      </c>
      <c r="D6" s="3">
        <v>49207</v>
      </c>
      <c r="E6" s="3">
        <v>38754</v>
      </c>
      <c r="F6" s="3">
        <v>40492</v>
      </c>
      <c r="G6" s="9"/>
      <c r="H6" s="22"/>
      <c r="I6" s="22"/>
      <c r="J6" s="22"/>
      <c r="K6" s="19"/>
      <c r="L6" s="18"/>
    </row>
    <row r="7" spans="1:12" x14ac:dyDescent="0.25">
      <c r="A7" t="s">
        <v>97</v>
      </c>
      <c r="C7" s="4">
        <v>35350</v>
      </c>
      <c r="D7" s="4">
        <v>31305</v>
      </c>
      <c r="E7" s="4">
        <v>24819</v>
      </c>
      <c r="F7" s="4">
        <v>27164</v>
      </c>
      <c r="G7" s="9"/>
      <c r="H7" s="22"/>
      <c r="I7" s="22"/>
      <c r="J7" s="22"/>
      <c r="K7" s="9"/>
      <c r="L7" s="9"/>
    </row>
    <row r="8" spans="1:12" x14ac:dyDescent="0.25">
      <c r="B8" t="s">
        <v>2</v>
      </c>
      <c r="C8" s="3">
        <f t="shared" ref="C8:D8" si="0">C6-C7</f>
        <v>19015</v>
      </c>
      <c r="D8" s="3">
        <f t="shared" si="0"/>
        <v>17902</v>
      </c>
      <c r="E8" s="3">
        <f>E6-E7</f>
        <v>13935</v>
      </c>
      <c r="F8" s="3">
        <f>F6-F7</f>
        <v>13328</v>
      </c>
      <c r="G8" s="9"/>
      <c r="H8" s="9"/>
      <c r="I8" s="9"/>
      <c r="J8" s="9"/>
    </row>
    <row r="9" spans="1:12" x14ac:dyDescent="0.25">
      <c r="C9" s="3"/>
      <c r="D9" s="3"/>
      <c r="E9" s="3"/>
      <c r="F9" s="3"/>
      <c r="G9" s="9"/>
      <c r="H9" s="9"/>
      <c r="I9" s="9"/>
      <c r="J9" s="9"/>
    </row>
    <row r="10" spans="1:12" x14ac:dyDescent="0.25">
      <c r="A10" t="s">
        <v>83</v>
      </c>
      <c r="C10" s="3">
        <v>12140</v>
      </c>
      <c r="D10" s="3">
        <v>12001</v>
      </c>
      <c r="E10" s="3">
        <v>8784</v>
      </c>
      <c r="F10" s="3">
        <v>8613</v>
      </c>
      <c r="G10" s="9"/>
      <c r="H10" s="22"/>
      <c r="I10" s="22"/>
      <c r="J10" s="22"/>
    </row>
    <row r="11" spans="1:12" x14ac:dyDescent="0.25">
      <c r="A11" t="s">
        <v>3</v>
      </c>
      <c r="C11" s="3">
        <v>-7</v>
      </c>
      <c r="D11" s="3">
        <v>18</v>
      </c>
      <c r="E11" s="3">
        <v>-64</v>
      </c>
      <c r="F11" s="3">
        <v>1024</v>
      </c>
      <c r="G11" s="9"/>
      <c r="H11" s="9"/>
      <c r="I11" s="9"/>
      <c r="J11" s="9"/>
    </row>
    <row r="12" spans="1:12" x14ac:dyDescent="0.25">
      <c r="A12" t="s">
        <v>4</v>
      </c>
      <c r="C12" s="3"/>
      <c r="D12" s="3"/>
      <c r="E12" s="3"/>
      <c r="F12" s="3"/>
      <c r="G12" s="9"/>
      <c r="H12" s="9"/>
      <c r="I12" s="9"/>
      <c r="J12" s="9"/>
    </row>
    <row r="13" spans="1:12" x14ac:dyDescent="0.25">
      <c r="A13" t="s">
        <v>5</v>
      </c>
      <c r="C13" s="3">
        <v>0</v>
      </c>
      <c r="D13" s="3">
        <v>6</v>
      </c>
      <c r="E13" s="3">
        <v>6</v>
      </c>
      <c r="F13" s="3">
        <v>92</v>
      </c>
      <c r="G13" s="9"/>
      <c r="H13" s="9"/>
      <c r="I13" s="9"/>
      <c r="J13" s="9"/>
    </row>
    <row r="14" spans="1:12" x14ac:dyDescent="0.25">
      <c r="A14" t="s">
        <v>6</v>
      </c>
      <c r="C14" s="4">
        <v>225</v>
      </c>
      <c r="D14" s="4">
        <v>211</v>
      </c>
      <c r="E14" s="4">
        <v>26</v>
      </c>
      <c r="F14" s="4">
        <v>23</v>
      </c>
      <c r="G14" s="9"/>
      <c r="H14" s="9"/>
      <c r="I14" s="9"/>
      <c r="J14" s="9"/>
    </row>
    <row r="15" spans="1:12" x14ac:dyDescent="0.25">
      <c r="B15" t="s">
        <v>7</v>
      </c>
      <c r="C15" s="3">
        <f t="shared" ref="C15:D15" si="1">C8-C10-C11-C12-C13-C14</f>
        <v>6657</v>
      </c>
      <c r="D15" s="3">
        <f t="shared" si="1"/>
        <v>5666</v>
      </c>
      <c r="E15" s="3">
        <f>E8-E10-E11-E12-E13-E14</f>
        <v>5183</v>
      </c>
      <c r="F15" s="3">
        <f>F8-F10-F11-F12-F13-F14</f>
        <v>3576</v>
      </c>
      <c r="G15" s="9"/>
      <c r="H15" s="9"/>
      <c r="I15" s="9"/>
      <c r="J15" s="9"/>
      <c r="L15" s="9"/>
    </row>
    <row r="16" spans="1:12" x14ac:dyDescent="0.25">
      <c r="C16" s="3"/>
      <c r="D16" s="3"/>
      <c r="E16" s="3"/>
      <c r="F16" s="3"/>
      <c r="G16" s="9"/>
      <c r="H16" s="9"/>
      <c r="I16" s="9"/>
      <c r="J16" s="9"/>
    </row>
    <row r="17" spans="1:10" x14ac:dyDescent="0.25">
      <c r="A17" t="s">
        <v>8</v>
      </c>
      <c r="C17" s="4">
        <v>1885</v>
      </c>
      <c r="D17" s="4">
        <v>2024</v>
      </c>
      <c r="E17" s="4">
        <v>1237</v>
      </c>
      <c r="F17" s="4">
        <v>1240</v>
      </c>
      <c r="G17" s="9"/>
      <c r="H17" s="9"/>
      <c r="I17" s="9"/>
      <c r="J17" s="9"/>
    </row>
    <row r="18" spans="1:10" x14ac:dyDescent="0.25">
      <c r="B18" t="s">
        <v>9</v>
      </c>
      <c r="C18" s="3">
        <f t="shared" ref="C18:D18" si="2">C15-C17</f>
        <v>4772</v>
      </c>
      <c r="D18" s="3">
        <f t="shared" si="2"/>
        <v>3642</v>
      </c>
      <c r="E18" s="3">
        <f>E15-E17</f>
        <v>3946</v>
      </c>
      <c r="F18" s="3">
        <f>F15-F17</f>
        <v>2336</v>
      </c>
      <c r="G18" s="9"/>
      <c r="H18" s="9"/>
      <c r="I18" s="9"/>
      <c r="J18" s="9"/>
    </row>
    <row r="19" spans="1:10" x14ac:dyDescent="0.25">
      <c r="A19" t="s">
        <v>10</v>
      </c>
      <c r="C19" s="4">
        <v>1225</v>
      </c>
      <c r="D19" s="4">
        <v>1147</v>
      </c>
      <c r="E19" s="4">
        <v>1136</v>
      </c>
      <c r="F19" s="4">
        <v>658</v>
      </c>
      <c r="G19" s="9"/>
      <c r="H19" s="9"/>
      <c r="I19" s="9"/>
      <c r="J19" s="9"/>
    </row>
    <row r="20" spans="1:10" x14ac:dyDescent="0.25">
      <c r="B20" t="s">
        <v>11</v>
      </c>
      <c r="C20" s="3">
        <f t="shared" ref="C20:D20" si="3">C18-C19</f>
        <v>3547</v>
      </c>
      <c r="D20" s="3">
        <f t="shared" si="3"/>
        <v>2495</v>
      </c>
      <c r="E20" s="3">
        <f>E18-E19</f>
        <v>2810</v>
      </c>
      <c r="F20" s="3">
        <f>F18-F19</f>
        <v>1678</v>
      </c>
      <c r="G20" s="9"/>
      <c r="H20" s="9"/>
      <c r="I20" s="9"/>
      <c r="J20" s="9"/>
    </row>
    <row r="21" spans="1:10" x14ac:dyDescent="0.25">
      <c r="G21" s="9"/>
      <c r="H21" s="9"/>
      <c r="I21" s="9"/>
      <c r="J21" s="9"/>
    </row>
    <row r="22" spans="1:10" x14ac:dyDescent="0.25">
      <c r="A22" t="s">
        <v>12</v>
      </c>
      <c r="C22" s="3">
        <v>0</v>
      </c>
      <c r="D22" s="3">
        <v>1644</v>
      </c>
      <c r="E22" s="3">
        <v>218</v>
      </c>
      <c r="F22" s="3">
        <v>1215</v>
      </c>
      <c r="G22" s="9"/>
      <c r="H22" s="9"/>
      <c r="I22" s="9"/>
      <c r="J22" s="9"/>
    </row>
    <row r="23" spans="1:10" x14ac:dyDescent="0.25">
      <c r="B23" t="s">
        <v>13</v>
      </c>
      <c r="C23" s="3"/>
      <c r="D23" s="3"/>
      <c r="E23" s="3"/>
      <c r="F23" s="3"/>
      <c r="G23" s="9"/>
      <c r="H23" s="9"/>
      <c r="I23" s="9"/>
      <c r="J23" s="9"/>
    </row>
    <row r="24" spans="1:10" x14ac:dyDescent="0.25">
      <c r="A24" t="s">
        <v>14</v>
      </c>
      <c r="C24" s="3">
        <f t="shared" ref="C24:D24" si="4">C20+C22</f>
        <v>3547</v>
      </c>
      <c r="D24" s="3">
        <f t="shared" si="4"/>
        <v>4139</v>
      </c>
      <c r="E24" s="3">
        <f>E20+E22</f>
        <v>3028</v>
      </c>
      <c r="F24" s="3">
        <f>F20+F22</f>
        <v>2893</v>
      </c>
      <c r="G24" s="9"/>
      <c r="H24" s="9"/>
      <c r="I24" s="9"/>
      <c r="J24" s="9"/>
    </row>
    <row r="25" spans="1:10" x14ac:dyDescent="0.25">
      <c r="A25" t="s">
        <v>81</v>
      </c>
      <c r="C25" s="6">
        <v>20</v>
      </c>
      <c r="D25" s="6">
        <v>25</v>
      </c>
      <c r="E25" s="6">
        <v>7</v>
      </c>
      <c r="F25" s="4">
        <v>9</v>
      </c>
      <c r="G25" s="9"/>
      <c r="H25" s="9"/>
      <c r="I25" s="9"/>
      <c r="J25" s="9"/>
    </row>
    <row r="26" spans="1:10" x14ac:dyDescent="0.25">
      <c r="A26" t="s">
        <v>82</v>
      </c>
      <c r="C26" s="3">
        <f t="shared" ref="C26:D26" si="5">C24-C25</f>
        <v>3527</v>
      </c>
      <c r="D26" s="3">
        <f t="shared" si="5"/>
        <v>4114</v>
      </c>
      <c r="E26" s="3">
        <f>E24-E25</f>
        <v>3021</v>
      </c>
      <c r="F26" s="3">
        <f t="shared" ref="F26" si="6">F24-F25</f>
        <v>2884</v>
      </c>
      <c r="G26" s="9"/>
      <c r="H26" s="9"/>
      <c r="I26" s="9"/>
      <c r="J26" s="9"/>
    </row>
    <row r="27" spans="1:10" x14ac:dyDescent="0.25">
      <c r="F27" s="3"/>
      <c r="G27" s="9"/>
      <c r="H27" s="9"/>
      <c r="I27" s="9"/>
      <c r="J27" s="9"/>
    </row>
    <row r="28" spans="1:10" x14ac:dyDescent="0.25">
      <c r="A28" s="12" t="s">
        <v>101</v>
      </c>
      <c r="F28" s="3"/>
      <c r="G28" s="9"/>
      <c r="H28" s="9"/>
      <c r="I28" s="9"/>
      <c r="J28" s="9"/>
    </row>
    <row r="29" spans="1:10" x14ac:dyDescent="0.25">
      <c r="A29" s="12" t="s">
        <v>100</v>
      </c>
    </row>
    <row r="30" spans="1:10" x14ac:dyDescent="0.25">
      <c r="A30" s="12" t="s">
        <v>99</v>
      </c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"/>
  <sheetViews>
    <sheetView topLeftCell="A19" workbookViewId="0">
      <selection activeCell="B62" sqref="B62"/>
    </sheetView>
  </sheetViews>
  <sheetFormatPr baseColWidth="10" defaultRowHeight="15" x14ac:dyDescent="0.25"/>
  <cols>
    <col min="2" max="2" width="31.85546875" customWidth="1"/>
    <col min="3" max="5" width="13.140625" customWidth="1"/>
    <col min="7" max="7" width="6.140625" customWidth="1"/>
  </cols>
  <sheetData>
    <row r="1" spans="1:8" ht="15.75" x14ac:dyDescent="0.25">
      <c r="A1" s="24" t="s">
        <v>0</v>
      </c>
      <c r="B1" s="24"/>
      <c r="C1" s="24"/>
      <c r="D1" s="24"/>
      <c r="E1" s="24"/>
    </row>
    <row r="2" spans="1:8" ht="15.75" x14ac:dyDescent="0.25">
      <c r="A2" s="24" t="s">
        <v>77</v>
      </c>
      <c r="B2" s="24"/>
      <c r="C2" s="24"/>
      <c r="D2" s="24"/>
      <c r="E2" s="24"/>
    </row>
    <row r="3" spans="1:8" ht="15.75" x14ac:dyDescent="0.25">
      <c r="A3" s="24" t="s">
        <v>76</v>
      </c>
      <c r="B3" s="24"/>
      <c r="C3" s="24"/>
      <c r="D3" s="24"/>
      <c r="E3" s="24"/>
    </row>
    <row r="4" spans="1:8" x14ac:dyDescent="0.25">
      <c r="C4" s="7">
        <v>2011</v>
      </c>
      <c r="D4" s="7" t="s">
        <v>84</v>
      </c>
      <c r="E4" s="7">
        <v>2009</v>
      </c>
    </row>
    <row r="5" spans="1:8" x14ac:dyDescent="0.25">
      <c r="A5" s="2" t="s">
        <v>15</v>
      </c>
    </row>
    <row r="6" spans="1:8" x14ac:dyDescent="0.25">
      <c r="A6" t="s">
        <v>16</v>
      </c>
      <c r="C6" s="3">
        <v>1974</v>
      </c>
      <c r="D6" s="3">
        <v>2481</v>
      </c>
      <c r="E6" s="3">
        <v>2101</v>
      </c>
      <c r="F6" s="9"/>
      <c r="G6" s="3"/>
      <c r="H6" s="3"/>
    </row>
    <row r="7" spans="1:8" x14ac:dyDescent="0.25">
      <c r="A7" t="s">
        <v>20</v>
      </c>
      <c r="C7" s="3">
        <v>6361</v>
      </c>
      <c r="D7" s="3">
        <v>6539</v>
      </c>
      <c r="E7" s="3">
        <v>5197</v>
      </c>
      <c r="F7" s="9"/>
      <c r="G7" s="3"/>
      <c r="H7" s="3"/>
    </row>
    <row r="8" spans="1:8" x14ac:dyDescent="0.25">
      <c r="A8" t="s">
        <v>21</v>
      </c>
      <c r="C8" s="3">
        <v>5706</v>
      </c>
      <c r="D8" s="3">
        <v>5310</v>
      </c>
      <c r="E8" s="3">
        <v>3775</v>
      </c>
      <c r="F8" s="9"/>
      <c r="G8" s="3"/>
      <c r="H8" s="3"/>
    </row>
    <row r="9" spans="1:8" x14ac:dyDescent="0.25">
      <c r="A9" t="s">
        <v>17</v>
      </c>
      <c r="C9" s="3">
        <v>912</v>
      </c>
      <c r="D9" s="3">
        <v>898</v>
      </c>
      <c r="E9" s="3">
        <v>730</v>
      </c>
      <c r="F9" s="9"/>
      <c r="G9" s="3"/>
      <c r="H9" s="3"/>
    </row>
    <row r="10" spans="1:8" x14ac:dyDescent="0.25">
      <c r="A10" t="s">
        <v>51</v>
      </c>
      <c r="C10" s="4">
        <v>1249</v>
      </c>
      <c r="D10" s="4">
        <v>993</v>
      </c>
      <c r="E10" s="4">
        <v>651</v>
      </c>
      <c r="F10" s="9"/>
      <c r="G10" s="3"/>
      <c r="H10" s="3"/>
    </row>
    <row r="11" spans="1:8" x14ac:dyDescent="0.25">
      <c r="C11" s="3">
        <f t="shared" ref="C11:E11" si="0">SUM(C6:C10)</f>
        <v>16202</v>
      </c>
      <c r="D11" s="3">
        <f t="shared" si="0"/>
        <v>16221</v>
      </c>
      <c r="E11" s="3">
        <f t="shared" si="0"/>
        <v>12454</v>
      </c>
      <c r="F11" s="9"/>
      <c r="G11" s="3"/>
      <c r="H11" s="3"/>
    </row>
    <row r="12" spans="1:8" x14ac:dyDescent="0.25">
      <c r="A12" t="s">
        <v>19</v>
      </c>
      <c r="C12" s="3">
        <v>13813</v>
      </c>
      <c r="D12" s="3">
        <v>13792</v>
      </c>
      <c r="E12" s="3">
        <v>10693</v>
      </c>
      <c r="F12" s="9"/>
      <c r="G12" s="3"/>
      <c r="H12" s="3"/>
    </row>
    <row r="13" spans="1:8" x14ac:dyDescent="0.25">
      <c r="A13" t="s">
        <v>18</v>
      </c>
      <c r="C13" s="3">
        <v>37297</v>
      </c>
      <c r="D13" s="3">
        <v>37856</v>
      </c>
      <c r="E13" s="3">
        <v>28764</v>
      </c>
      <c r="F13" s="9"/>
      <c r="G13" s="3"/>
      <c r="H13" s="3"/>
    </row>
    <row r="14" spans="1:8" x14ac:dyDescent="0.25">
      <c r="A14" t="s">
        <v>22</v>
      </c>
      <c r="C14" s="3">
        <v>25186</v>
      </c>
      <c r="D14" s="3">
        <v>25963</v>
      </c>
      <c r="E14" s="3">
        <v>13429</v>
      </c>
      <c r="F14" s="9"/>
      <c r="G14" s="3"/>
      <c r="H14" s="3"/>
    </row>
    <row r="15" spans="1:8" x14ac:dyDescent="0.25">
      <c r="A15" t="s">
        <v>23</v>
      </c>
      <c r="C15" s="3">
        <v>31</v>
      </c>
      <c r="D15" s="3">
        <v>86</v>
      </c>
      <c r="E15" s="3">
        <v>115</v>
      </c>
      <c r="F15" s="9"/>
      <c r="G15" s="3"/>
      <c r="H15" s="3"/>
    </row>
    <row r="16" spans="1:8" ht="15.75" thickBot="1" x14ac:dyDescent="0.3">
      <c r="A16" t="s">
        <v>24</v>
      </c>
      <c r="C16" s="5">
        <v>1308</v>
      </c>
      <c r="D16" s="5">
        <v>1371</v>
      </c>
      <c r="E16" s="5">
        <v>1259</v>
      </c>
      <c r="F16" s="9"/>
      <c r="G16" s="3"/>
      <c r="H16" s="3"/>
    </row>
    <row r="17" spans="1:8" ht="15.75" thickTop="1" x14ac:dyDescent="0.25">
      <c r="C17" s="3">
        <f t="shared" ref="C17:E17" si="1">C11+SUM(C12:C16)</f>
        <v>93837</v>
      </c>
      <c r="D17" s="3">
        <f t="shared" si="1"/>
        <v>95289</v>
      </c>
      <c r="E17" s="3">
        <f t="shared" si="1"/>
        <v>66714</v>
      </c>
      <c r="F17" s="9"/>
      <c r="G17" s="3"/>
      <c r="H17" s="3"/>
    </row>
    <row r="18" spans="1:8" x14ac:dyDescent="0.25">
      <c r="A18" s="2" t="s">
        <v>25</v>
      </c>
      <c r="C18" s="3"/>
      <c r="D18" s="3"/>
      <c r="E18" s="3"/>
      <c r="F18" s="9"/>
      <c r="G18" s="3"/>
      <c r="H18" s="3"/>
    </row>
    <row r="19" spans="1:8" x14ac:dyDescent="0.25">
      <c r="A19" t="s">
        <v>26</v>
      </c>
      <c r="C19" s="3">
        <v>182</v>
      </c>
      <c r="D19" s="3">
        <v>750</v>
      </c>
      <c r="E19" s="3">
        <v>453</v>
      </c>
      <c r="F19" s="9"/>
      <c r="G19" s="3"/>
      <c r="H19" s="3"/>
    </row>
    <row r="20" spans="1:8" x14ac:dyDescent="0.25">
      <c r="A20" t="s">
        <v>27</v>
      </c>
      <c r="C20" s="3">
        <v>3654</v>
      </c>
      <c r="D20" s="3">
        <v>1115</v>
      </c>
      <c r="E20" s="3">
        <v>513</v>
      </c>
      <c r="F20" s="9"/>
      <c r="G20" s="3"/>
      <c r="H20" s="3"/>
    </row>
    <row r="21" spans="1:8" x14ac:dyDescent="0.25">
      <c r="A21" t="s">
        <v>72</v>
      </c>
      <c r="C21" s="3"/>
      <c r="D21" s="3"/>
      <c r="F21" s="9"/>
      <c r="G21" s="3"/>
      <c r="H21" s="3"/>
    </row>
    <row r="22" spans="1:8" x14ac:dyDescent="0.25">
      <c r="A22" t="s">
        <v>28</v>
      </c>
      <c r="C22" s="3">
        <v>5525</v>
      </c>
      <c r="D22" s="3">
        <v>5409</v>
      </c>
      <c r="E22" s="3">
        <v>3766</v>
      </c>
      <c r="F22" s="9"/>
      <c r="G22" s="3"/>
      <c r="H22" s="3"/>
    </row>
    <row r="23" spans="1:8" x14ac:dyDescent="0.25">
      <c r="A23" t="s">
        <v>29</v>
      </c>
      <c r="C23" s="3">
        <v>2863</v>
      </c>
      <c r="D23" s="3">
        <v>2515</v>
      </c>
      <c r="E23" s="3">
        <v>2181</v>
      </c>
      <c r="F23" s="9"/>
      <c r="G23" s="3"/>
      <c r="H23" s="3"/>
    </row>
    <row r="24" spans="1:8" x14ac:dyDescent="0.25">
      <c r="A24" t="s">
        <v>30</v>
      </c>
      <c r="C24" s="3">
        <v>1365</v>
      </c>
      <c r="D24" s="3">
        <v>1292</v>
      </c>
      <c r="E24" s="3">
        <v>1175</v>
      </c>
      <c r="F24" s="9"/>
      <c r="G24" s="3"/>
      <c r="H24" s="3"/>
    </row>
    <row r="25" spans="1:8" x14ac:dyDescent="0.25">
      <c r="A25" t="s">
        <v>31</v>
      </c>
      <c r="C25" s="4">
        <v>4856</v>
      </c>
      <c r="D25" s="4">
        <v>4812</v>
      </c>
      <c r="E25" s="4">
        <v>3403</v>
      </c>
      <c r="F25" s="9"/>
      <c r="G25" s="3"/>
      <c r="H25" s="3"/>
    </row>
    <row r="26" spans="1:8" x14ac:dyDescent="0.25">
      <c r="C26" s="3">
        <f t="shared" ref="C26:E26" si="2">SUM(C19:C25)</f>
        <v>18445</v>
      </c>
      <c r="D26" s="3">
        <f t="shared" si="2"/>
        <v>15893</v>
      </c>
      <c r="E26" s="3">
        <f t="shared" si="2"/>
        <v>11491</v>
      </c>
      <c r="F26" s="9"/>
      <c r="G26" s="3"/>
      <c r="H26" s="3"/>
    </row>
    <row r="27" spans="1:8" x14ac:dyDescent="0.25">
      <c r="A27" t="s">
        <v>32</v>
      </c>
      <c r="C27" s="3">
        <v>23095</v>
      </c>
      <c r="D27" s="3">
        <v>26859</v>
      </c>
      <c r="E27" s="3">
        <v>18024</v>
      </c>
      <c r="F27" s="9"/>
      <c r="G27" s="3"/>
      <c r="H27" s="3"/>
    </row>
    <row r="28" spans="1:8" x14ac:dyDescent="0.25">
      <c r="A28" t="s">
        <v>17</v>
      </c>
      <c r="C28" s="3">
        <v>6738</v>
      </c>
      <c r="D28" s="3">
        <v>7984</v>
      </c>
      <c r="E28" s="3">
        <v>4508</v>
      </c>
      <c r="F28" s="9"/>
      <c r="G28" s="3"/>
      <c r="H28" s="3"/>
    </row>
    <row r="29" spans="1:8" x14ac:dyDescent="0.25">
      <c r="A29" t="s">
        <v>33</v>
      </c>
      <c r="C29" s="3">
        <v>3597</v>
      </c>
      <c r="D29" s="3">
        <v>2382</v>
      </c>
      <c r="E29" s="3">
        <v>1765</v>
      </c>
      <c r="F29" s="9"/>
      <c r="G29" s="3"/>
      <c r="H29" s="3"/>
    </row>
    <row r="30" spans="1:8" x14ac:dyDescent="0.25">
      <c r="A30" t="s">
        <v>34</v>
      </c>
      <c r="C30" s="3">
        <v>3238</v>
      </c>
      <c r="D30" s="3">
        <v>3046</v>
      </c>
      <c r="E30" s="3">
        <v>2816</v>
      </c>
      <c r="F30" s="9"/>
      <c r="G30" s="3"/>
      <c r="H30" s="3"/>
    </row>
    <row r="31" spans="1:8" x14ac:dyDescent="0.25">
      <c r="A31" t="s">
        <v>35</v>
      </c>
      <c r="C31" s="4">
        <v>3396</v>
      </c>
      <c r="D31" s="4">
        <v>3183</v>
      </c>
      <c r="E31" s="4">
        <v>2138</v>
      </c>
      <c r="F31" s="9"/>
      <c r="G31" s="3"/>
      <c r="H31" s="3"/>
    </row>
    <row r="32" spans="1:8" x14ac:dyDescent="0.25">
      <c r="C32" s="3">
        <f t="shared" ref="C32:E32" si="3">C26+SUM(C27:C31)</f>
        <v>58509</v>
      </c>
      <c r="D32" s="3">
        <f t="shared" si="3"/>
        <v>59347</v>
      </c>
      <c r="E32" s="3">
        <f t="shared" si="3"/>
        <v>40742</v>
      </c>
      <c r="F32" s="9"/>
    </row>
    <row r="33" spans="1:14" x14ac:dyDescent="0.25">
      <c r="A33" s="2" t="s">
        <v>36</v>
      </c>
      <c r="F33" s="1"/>
    </row>
    <row r="34" spans="1:14" x14ac:dyDescent="0.25">
      <c r="A34" t="s">
        <v>39</v>
      </c>
      <c r="F34" s="1"/>
    </row>
    <row r="35" spans="1:14" x14ac:dyDescent="0.25">
      <c r="A35" t="s">
        <v>73</v>
      </c>
      <c r="C35" s="3">
        <v>31318</v>
      </c>
      <c r="D35" s="3">
        <v>31231</v>
      </c>
      <c r="E35" s="3">
        <v>23611</v>
      </c>
      <c r="F35" s="1"/>
    </row>
    <row r="36" spans="1:14" x14ac:dyDescent="0.25">
      <c r="A36" t="s">
        <v>37</v>
      </c>
      <c r="C36" s="3">
        <v>18012</v>
      </c>
      <c r="D36" s="3">
        <v>16619</v>
      </c>
      <c r="E36" s="3">
        <v>14636</v>
      </c>
      <c r="F36" s="1"/>
    </row>
    <row r="37" spans="1:14" x14ac:dyDescent="0.25">
      <c r="A37" t="s">
        <v>38</v>
      </c>
      <c r="C37" s="3">
        <v>-6637</v>
      </c>
      <c r="D37" s="3">
        <v>-3890</v>
      </c>
      <c r="E37" s="3">
        <v>-3955</v>
      </c>
      <c r="F37" s="1"/>
    </row>
    <row r="38" spans="1:14" x14ac:dyDescent="0.25">
      <c r="A38" t="s">
        <v>74</v>
      </c>
      <c r="C38" s="9">
        <v>-7476</v>
      </c>
      <c r="D38" s="9">
        <v>-8126</v>
      </c>
      <c r="E38" s="9">
        <v>-8416</v>
      </c>
      <c r="F38" s="1"/>
    </row>
    <row r="39" spans="1:14" x14ac:dyDescent="0.25">
      <c r="A39" t="s">
        <v>81</v>
      </c>
      <c r="C39" s="4">
        <v>111</v>
      </c>
      <c r="D39" s="4">
        <v>108</v>
      </c>
      <c r="E39" s="4">
        <v>96</v>
      </c>
      <c r="F39" s="1"/>
    </row>
    <row r="40" spans="1:14" ht="15.75" thickBot="1" x14ac:dyDescent="0.3">
      <c r="C40" s="5">
        <f>SUM(C34:C39)</f>
        <v>35328</v>
      </c>
      <c r="D40" s="5">
        <f>SUM(D34:D39)</f>
        <v>35942</v>
      </c>
      <c r="E40" s="5">
        <f>SUM(E34:E39)</f>
        <v>25972</v>
      </c>
      <c r="F40" s="1"/>
    </row>
    <row r="41" spans="1:14" ht="15.75" thickTop="1" x14ac:dyDescent="0.25">
      <c r="C41" s="3">
        <f t="shared" ref="C41:E41" si="4">C32+C40</f>
        <v>93837</v>
      </c>
      <c r="D41" s="3">
        <f t="shared" si="4"/>
        <v>95289</v>
      </c>
      <c r="E41" s="3">
        <f t="shared" si="4"/>
        <v>66714</v>
      </c>
      <c r="F41" s="9"/>
    </row>
    <row r="42" spans="1:14" x14ac:dyDescent="0.25">
      <c r="K42" s="3"/>
      <c r="L42" s="3"/>
      <c r="M42" s="3"/>
      <c r="N42" s="3"/>
    </row>
    <row r="43" spans="1:14" x14ac:dyDescent="0.25">
      <c r="A43" s="12" t="s">
        <v>88</v>
      </c>
    </row>
    <row r="44" spans="1:14" x14ac:dyDescent="0.25">
      <c r="A44" s="12" t="s">
        <v>102</v>
      </c>
    </row>
    <row r="45" spans="1:14" x14ac:dyDescent="0.25">
      <c r="A45" s="12" t="s">
        <v>89</v>
      </c>
    </row>
    <row r="46" spans="1:14" x14ac:dyDescent="0.25">
      <c r="A46" s="12" t="s">
        <v>87</v>
      </c>
    </row>
    <row r="47" spans="1:14" x14ac:dyDescent="0.25">
      <c r="A47" s="12" t="s">
        <v>86</v>
      </c>
    </row>
    <row r="48" spans="1:14" x14ac:dyDescent="0.25">
      <c r="A48" s="12" t="s">
        <v>85</v>
      </c>
    </row>
  </sheetData>
  <mergeCells count="3">
    <mergeCell ref="A1:E1"/>
    <mergeCell ref="A2:E2"/>
    <mergeCell ref="A3:E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3"/>
  <sheetViews>
    <sheetView topLeftCell="A19" workbookViewId="0">
      <selection activeCell="I25" sqref="I25:K25"/>
    </sheetView>
  </sheetViews>
  <sheetFormatPr baseColWidth="10" defaultRowHeight="15" x14ac:dyDescent="0.25"/>
  <cols>
    <col min="1" max="1" width="5.5703125" customWidth="1"/>
    <col min="3" max="3" width="35.42578125" customWidth="1"/>
    <col min="4" max="6" width="11.42578125" customWidth="1"/>
  </cols>
  <sheetData>
    <row r="1" spans="1:13" ht="15.75" x14ac:dyDescent="0.25">
      <c r="A1" s="24" t="s">
        <v>0</v>
      </c>
      <c r="B1" s="24"/>
      <c r="C1" s="24"/>
      <c r="D1" s="24"/>
      <c r="E1" s="24"/>
      <c r="F1" s="24"/>
      <c r="G1" s="24"/>
      <c r="H1" s="15"/>
      <c r="I1" s="15"/>
    </row>
    <row r="2" spans="1:13" ht="15.75" x14ac:dyDescent="0.25">
      <c r="A2" s="24" t="s">
        <v>103</v>
      </c>
      <c r="B2" s="24"/>
      <c r="C2" s="24"/>
      <c r="D2" s="24"/>
      <c r="E2" s="24"/>
      <c r="F2" s="24"/>
      <c r="G2" s="24"/>
      <c r="H2" s="15"/>
      <c r="I2" s="15"/>
    </row>
    <row r="4" spans="1:13" x14ac:dyDescent="0.25">
      <c r="D4" s="2">
        <v>2011</v>
      </c>
      <c r="E4" s="7" t="s">
        <v>91</v>
      </c>
      <c r="F4" s="2">
        <v>2009</v>
      </c>
      <c r="G4" s="7" t="s">
        <v>92</v>
      </c>
      <c r="H4" s="7"/>
      <c r="I4" s="7"/>
    </row>
    <row r="5" spans="1:13" x14ac:dyDescent="0.25">
      <c r="A5" s="2" t="s">
        <v>40</v>
      </c>
    </row>
    <row r="6" spans="1:13" x14ac:dyDescent="0.25">
      <c r="A6" t="s">
        <v>14</v>
      </c>
      <c r="D6" s="3">
        <f>IS!C24</f>
        <v>3547</v>
      </c>
      <c r="E6" s="3">
        <f>IS!D24</f>
        <v>4139</v>
      </c>
      <c r="F6" s="3">
        <f>IS!E24</f>
        <v>3028</v>
      </c>
      <c r="G6" s="3">
        <f>IS!F24</f>
        <v>2893</v>
      </c>
      <c r="H6" s="3"/>
      <c r="I6" s="3"/>
      <c r="J6" s="3"/>
      <c r="K6" s="3"/>
    </row>
    <row r="7" spans="1:13" x14ac:dyDescent="0.25">
      <c r="A7" t="s">
        <v>104</v>
      </c>
      <c r="D7" s="3"/>
      <c r="E7" s="3"/>
      <c r="F7" s="3"/>
      <c r="G7" s="3"/>
      <c r="H7" s="3"/>
      <c r="I7" s="3"/>
      <c r="J7" s="3"/>
      <c r="K7" s="3"/>
    </row>
    <row r="8" spans="1:13" x14ac:dyDescent="0.25">
      <c r="B8" t="s">
        <v>41</v>
      </c>
      <c r="D8" s="3">
        <v>1485</v>
      </c>
      <c r="E8" s="3">
        <v>1440</v>
      </c>
      <c r="F8" s="3">
        <v>931</v>
      </c>
      <c r="G8" s="3">
        <v>986</v>
      </c>
      <c r="H8" s="3"/>
      <c r="I8" s="3"/>
      <c r="J8" s="3"/>
      <c r="K8" s="3"/>
    </row>
    <row r="9" spans="1:13" x14ac:dyDescent="0.25">
      <c r="B9" t="s">
        <v>42</v>
      </c>
      <c r="D9" s="3">
        <v>181</v>
      </c>
      <c r="E9" s="3">
        <v>174</v>
      </c>
      <c r="F9" s="3">
        <v>164</v>
      </c>
      <c r="G9" s="3">
        <v>178</v>
      </c>
      <c r="H9" s="3"/>
      <c r="I9" s="3"/>
      <c r="J9" s="3"/>
      <c r="K9" s="3"/>
    </row>
    <row r="10" spans="1:13" x14ac:dyDescent="0.25">
      <c r="B10" t="s">
        <v>43</v>
      </c>
      <c r="D10" s="3">
        <v>-351</v>
      </c>
      <c r="E10" s="3">
        <v>251</v>
      </c>
      <c r="F10" s="3">
        <v>38</v>
      </c>
      <c r="G10" s="3">
        <v>-208</v>
      </c>
      <c r="H10" s="20"/>
      <c r="I10" s="20"/>
      <c r="J10" s="3"/>
      <c r="K10" s="3"/>
    </row>
    <row r="11" spans="1:13" x14ac:dyDescent="0.25">
      <c r="B11" s="10" t="s">
        <v>44</v>
      </c>
      <c r="C11" s="10"/>
      <c r="D11" s="11"/>
      <c r="E11" s="11"/>
      <c r="F11" s="11"/>
      <c r="G11" s="11"/>
      <c r="H11" s="20"/>
      <c r="I11" s="20"/>
      <c r="J11" s="3"/>
      <c r="K11" s="3"/>
      <c r="L11" s="3"/>
      <c r="M11" s="3"/>
    </row>
    <row r="12" spans="1:13" x14ac:dyDescent="0.25">
      <c r="B12" s="10" t="s">
        <v>45</v>
      </c>
      <c r="C12" s="10"/>
      <c r="D12" s="11"/>
      <c r="E12" s="11">
        <v>6</v>
      </c>
      <c r="F12" s="11">
        <v>6</v>
      </c>
      <c r="G12" s="11">
        <v>92</v>
      </c>
      <c r="H12" s="20"/>
      <c r="I12" s="20"/>
      <c r="J12" s="3"/>
      <c r="K12" s="3"/>
    </row>
    <row r="13" spans="1:13" x14ac:dyDescent="0.25">
      <c r="B13" s="10" t="s">
        <v>46</v>
      </c>
      <c r="C13" s="10"/>
      <c r="D13" s="11"/>
      <c r="E13" s="11">
        <v>-1596</v>
      </c>
      <c r="F13" s="11"/>
      <c r="G13" s="11">
        <v>-926</v>
      </c>
      <c r="H13" s="20"/>
      <c r="I13" s="20"/>
      <c r="J13" s="3"/>
      <c r="K13" s="3"/>
    </row>
    <row r="14" spans="1:13" x14ac:dyDescent="0.25">
      <c r="B14" s="10" t="s">
        <v>47</v>
      </c>
      <c r="C14" s="10"/>
      <c r="D14" s="11"/>
      <c r="E14" s="11">
        <v>55</v>
      </c>
      <c r="F14" s="11">
        <v>17</v>
      </c>
      <c r="G14" s="11">
        <v>731</v>
      </c>
      <c r="H14" s="20"/>
      <c r="I14" s="20"/>
      <c r="J14" s="3"/>
      <c r="K14" s="3"/>
    </row>
    <row r="15" spans="1:13" x14ac:dyDescent="0.25">
      <c r="B15" s="10" t="s">
        <v>48</v>
      </c>
      <c r="C15" s="10"/>
      <c r="D15" s="11"/>
      <c r="E15" s="11"/>
      <c r="F15" s="11"/>
      <c r="G15" s="11"/>
      <c r="H15" s="20"/>
      <c r="I15" s="20"/>
      <c r="J15" s="3"/>
      <c r="K15" s="3"/>
    </row>
    <row r="16" spans="1:13" x14ac:dyDescent="0.25">
      <c r="B16" s="10"/>
      <c r="C16" s="10" t="s">
        <v>49</v>
      </c>
      <c r="D16" s="11"/>
      <c r="E16" s="11"/>
      <c r="F16" s="11"/>
      <c r="G16" s="11"/>
      <c r="H16" s="20"/>
      <c r="I16" s="20"/>
      <c r="J16" s="3"/>
      <c r="K16" s="3"/>
    </row>
    <row r="17" spans="1:13" x14ac:dyDescent="0.25">
      <c r="B17" s="10"/>
      <c r="C17" s="10" t="s">
        <v>20</v>
      </c>
      <c r="D17" s="11">
        <v>-115</v>
      </c>
      <c r="E17" s="11">
        <v>-165</v>
      </c>
      <c r="F17" s="11">
        <v>-17</v>
      </c>
      <c r="G17" s="11">
        <v>-39</v>
      </c>
      <c r="H17" s="20"/>
      <c r="I17" s="20"/>
      <c r="J17" s="3"/>
      <c r="K17" s="3"/>
      <c r="L17" s="3"/>
      <c r="M17" s="3"/>
    </row>
    <row r="18" spans="1:13" x14ac:dyDescent="0.25">
      <c r="B18" s="10"/>
      <c r="C18" s="10" t="s">
        <v>21</v>
      </c>
      <c r="D18" s="11">
        <v>-556</v>
      </c>
      <c r="E18" s="11">
        <v>-359</v>
      </c>
      <c r="F18" s="11">
        <v>299</v>
      </c>
      <c r="G18" s="11">
        <v>-151</v>
      </c>
      <c r="H18" s="20"/>
      <c r="I18" s="20"/>
      <c r="J18" s="3"/>
      <c r="K18" s="3"/>
    </row>
    <row r="19" spans="1:13" x14ac:dyDescent="0.25">
      <c r="B19" s="10"/>
      <c r="C19" s="10" t="s">
        <v>28</v>
      </c>
      <c r="D19" s="11">
        <v>300</v>
      </c>
      <c r="E19" s="11">
        <v>83</v>
      </c>
      <c r="F19" s="11">
        <v>126</v>
      </c>
      <c r="G19" s="11">
        <v>29</v>
      </c>
      <c r="H19" s="20"/>
      <c r="I19" s="20"/>
      <c r="J19" s="3"/>
      <c r="K19" s="3"/>
    </row>
    <row r="20" spans="1:13" x14ac:dyDescent="0.25">
      <c r="B20" s="10"/>
      <c r="C20" s="10" t="s">
        <v>50</v>
      </c>
      <c r="D20" s="11"/>
      <c r="E20" s="11"/>
      <c r="F20" s="11"/>
      <c r="G20" s="11"/>
      <c r="H20" s="20"/>
      <c r="I20" s="20"/>
      <c r="J20" s="3"/>
      <c r="K20" s="3"/>
    </row>
    <row r="21" spans="1:13" x14ac:dyDescent="0.25">
      <c r="B21" s="10"/>
      <c r="C21" s="10" t="s">
        <v>51</v>
      </c>
      <c r="D21" s="11">
        <v>-374</v>
      </c>
      <c r="E21" s="11">
        <v>42</v>
      </c>
      <c r="F21" s="11">
        <v>351</v>
      </c>
      <c r="G21" s="11">
        <v>-535</v>
      </c>
      <c r="H21" s="20"/>
      <c r="I21" s="20"/>
      <c r="J21" s="3"/>
      <c r="K21" s="3"/>
    </row>
    <row r="22" spans="1:13" x14ac:dyDescent="0.25">
      <c r="B22" s="10"/>
      <c r="C22" s="10" t="s">
        <v>31</v>
      </c>
      <c r="D22" s="11">
        <v>676</v>
      </c>
      <c r="E22" s="11">
        <v>-776</v>
      </c>
      <c r="F22" s="11">
        <v>111</v>
      </c>
      <c r="G22" s="11">
        <v>985</v>
      </c>
      <c r="H22" s="20"/>
      <c r="I22" s="20"/>
      <c r="J22" s="3"/>
      <c r="K22" s="3"/>
    </row>
    <row r="23" spans="1:13" x14ac:dyDescent="0.25">
      <c r="B23" t="s">
        <v>105</v>
      </c>
      <c r="D23" s="3">
        <v>-354</v>
      </c>
      <c r="E23" s="3">
        <v>125</v>
      </c>
      <c r="F23" s="3">
        <v>-239</v>
      </c>
      <c r="G23" s="3">
        <v>19</v>
      </c>
      <c r="H23" s="20"/>
      <c r="I23" s="20"/>
      <c r="J23" s="3"/>
      <c r="K23" s="3"/>
    </row>
    <row r="24" spans="1:13" x14ac:dyDescent="0.25">
      <c r="B24" t="s">
        <v>52</v>
      </c>
      <c r="D24" s="4">
        <v>81</v>
      </c>
      <c r="E24" s="4">
        <v>329</v>
      </c>
      <c r="F24" s="4">
        <v>269</v>
      </c>
      <c r="G24" s="4">
        <v>87</v>
      </c>
      <c r="H24" s="20"/>
      <c r="I24" s="20"/>
      <c r="J24" s="3"/>
      <c r="K24" s="3"/>
    </row>
    <row r="25" spans="1:13" x14ac:dyDescent="0.25">
      <c r="A25" t="s">
        <v>53</v>
      </c>
      <c r="D25" s="3">
        <f t="shared" ref="D25:F25" si="0">SUM(D6:D24)</f>
        <v>4520</v>
      </c>
      <c r="E25" s="3">
        <f t="shared" si="0"/>
        <v>3748</v>
      </c>
      <c r="F25" s="3">
        <f t="shared" si="0"/>
        <v>5084</v>
      </c>
      <c r="G25" s="3">
        <f>SUM(G6:G24)</f>
        <v>4141</v>
      </c>
      <c r="H25" s="20"/>
      <c r="I25" s="23"/>
      <c r="J25" s="23"/>
      <c r="K25" s="23"/>
    </row>
    <row r="26" spans="1:13" x14ac:dyDescent="0.25">
      <c r="D26" s="3"/>
      <c r="E26" s="3"/>
      <c r="F26" s="3"/>
      <c r="G26" s="3"/>
      <c r="H26" s="20"/>
      <c r="I26" s="20"/>
      <c r="J26" s="3"/>
      <c r="K26" s="3"/>
    </row>
    <row r="27" spans="1:13" x14ac:dyDescent="0.25">
      <c r="A27" s="2" t="s">
        <v>54</v>
      </c>
      <c r="D27" s="3"/>
      <c r="E27" s="3"/>
      <c r="F27" s="3"/>
      <c r="G27" s="3"/>
      <c r="H27" s="20"/>
      <c r="I27" s="20"/>
      <c r="J27" s="3"/>
      <c r="K27" s="3"/>
    </row>
    <row r="28" spans="1:13" x14ac:dyDescent="0.25">
      <c r="B28" t="s">
        <v>55</v>
      </c>
      <c r="D28" s="3">
        <v>-1771</v>
      </c>
      <c r="E28" s="3">
        <v>-1661</v>
      </c>
      <c r="F28" s="3">
        <v>-1330</v>
      </c>
      <c r="G28" s="3">
        <v>-1367</v>
      </c>
      <c r="H28" s="20"/>
      <c r="I28" s="20"/>
      <c r="J28" s="3"/>
      <c r="K28" s="3"/>
    </row>
    <row r="29" spans="1:13" x14ac:dyDescent="0.25">
      <c r="B29" t="s">
        <v>56</v>
      </c>
      <c r="D29" s="3"/>
      <c r="E29" s="3">
        <v>-9848</v>
      </c>
      <c r="F29" s="3"/>
      <c r="G29" s="3">
        <v>-99</v>
      </c>
      <c r="H29" s="20"/>
      <c r="I29" s="20"/>
      <c r="J29" s="3"/>
      <c r="K29" s="3"/>
    </row>
    <row r="30" spans="1:13" x14ac:dyDescent="0.25">
      <c r="B30" t="s">
        <v>57</v>
      </c>
      <c r="D30" s="3"/>
      <c r="E30" s="3">
        <v>4039</v>
      </c>
      <c r="F30" s="3">
        <v>41</v>
      </c>
      <c r="G30" s="3">
        <v>97</v>
      </c>
      <c r="H30" s="20"/>
      <c r="I30" s="20"/>
      <c r="J30" s="3"/>
      <c r="K30" s="3"/>
    </row>
    <row r="31" spans="1:13" x14ac:dyDescent="0.25">
      <c r="B31" t="s">
        <v>52</v>
      </c>
      <c r="D31" s="4">
        <v>43</v>
      </c>
      <c r="E31" s="4">
        <v>8</v>
      </c>
      <c r="F31" s="4">
        <v>50</v>
      </c>
      <c r="G31" s="4">
        <v>49</v>
      </c>
      <c r="H31" s="20"/>
      <c r="I31" s="20"/>
      <c r="J31" s="3"/>
      <c r="K31" s="3"/>
    </row>
    <row r="32" spans="1:13" x14ac:dyDescent="0.25">
      <c r="A32" t="s">
        <v>58</v>
      </c>
      <c r="D32" s="3">
        <f t="shared" ref="D32:F32" si="1">SUM(D28:D31)</f>
        <v>-1728</v>
      </c>
      <c r="E32" s="3">
        <f t="shared" si="1"/>
        <v>-7462</v>
      </c>
      <c r="F32" s="3">
        <f t="shared" si="1"/>
        <v>-1239</v>
      </c>
      <c r="G32" s="3">
        <f>SUM(G28:G31)</f>
        <v>-1320</v>
      </c>
      <c r="H32" s="20"/>
      <c r="I32" s="20"/>
      <c r="J32" s="3"/>
      <c r="K32" s="3"/>
    </row>
    <row r="33" spans="1:11" x14ac:dyDescent="0.25">
      <c r="D33" s="3"/>
      <c r="E33" s="3"/>
      <c r="F33" s="3"/>
      <c r="G33" s="3"/>
      <c r="H33" s="20"/>
      <c r="I33" s="20"/>
      <c r="J33" s="3"/>
      <c r="K33" s="3"/>
    </row>
    <row r="34" spans="1:11" x14ac:dyDescent="0.25">
      <c r="A34" s="2" t="s">
        <v>59</v>
      </c>
      <c r="D34" s="3"/>
      <c r="E34" s="3"/>
      <c r="F34" s="3"/>
      <c r="G34" s="3"/>
      <c r="H34" s="20"/>
      <c r="I34" s="20"/>
      <c r="J34" s="3"/>
      <c r="K34" s="3"/>
    </row>
    <row r="35" spans="1:11" x14ac:dyDescent="0.25">
      <c r="B35" t="s">
        <v>60</v>
      </c>
      <c r="D35" s="3">
        <v>-565</v>
      </c>
      <c r="E35" s="3">
        <v>-864</v>
      </c>
      <c r="F35" s="3">
        <v>-446</v>
      </c>
      <c r="G35" s="3">
        <v>-5912</v>
      </c>
      <c r="H35" s="20"/>
      <c r="I35" s="20"/>
      <c r="J35" s="3"/>
      <c r="K35" s="3"/>
    </row>
    <row r="36" spans="1:11" x14ac:dyDescent="0.25">
      <c r="B36" t="s">
        <v>61</v>
      </c>
      <c r="D36" s="3">
        <v>36</v>
      </c>
      <c r="E36" s="3">
        <v>9433</v>
      </c>
      <c r="F36" s="3">
        <v>3</v>
      </c>
      <c r="G36" s="3">
        <v>7018</v>
      </c>
      <c r="H36" s="20"/>
      <c r="I36" s="20"/>
      <c r="J36" s="3"/>
      <c r="K36" s="3"/>
    </row>
    <row r="37" spans="1:11" x14ac:dyDescent="0.25">
      <c r="B37" t="s">
        <v>62</v>
      </c>
      <c r="D37" s="3">
        <v>-1114</v>
      </c>
      <c r="E37" s="3">
        <v>-2134</v>
      </c>
      <c r="F37" s="3">
        <v>-968</v>
      </c>
      <c r="G37" s="3">
        <v>-795</v>
      </c>
      <c r="H37" s="20"/>
      <c r="I37" s="20"/>
      <c r="J37" s="3"/>
      <c r="K37" s="3"/>
    </row>
    <row r="38" spans="1:11" x14ac:dyDescent="0.25">
      <c r="B38" t="s">
        <v>63</v>
      </c>
      <c r="D38" s="3"/>
      <c r="E38" s="3"/>
      <c r="F38" s="3"/>
      <c r="G38" s="3"/>
      <c r="H38" s="20"/>
      <c r="I38" s="20"/>
      <c r="J38" s="3"/>
      <c r="K38" s="3"/>
    </row>
    <row r="39" spans="1:11" x14ac:dyDescent="0.25">
      <c r="B39" t="s">
        <v>90</v>
      </c>
      <c r="D39" s="3">
        <v>511</v>
      </c>
      <c r="E39" s="3">
        <v>-72</v>
      </c>
      <c r="F39" s="3">
        <v>-10</v>
      </c>
      <c r="G39" s="3"/>
      <c r="H39" s="20"/>
      <c r="I39" s="20"/>
      <c r="J39" s="3"/>
      <c r="K39" s="3"/>
    </row>
    <row r="40" spans="1:11" x14ac:dyDescent="0.25">
      <c r="B40" t="s">
        <v>64</v>
      </c>
      <c r="D40" s="3"/>
      <c r="E40" s="3"/>
      <c r="F40" s="3"/>
      <c r="G40" s="3">
        <v>-777</v>
      </c>
      <c r="H40" s="20"/>
      <c r="I40" s="20"/>
      <c r="J40" s="3"/>
      <c r="K40" s="3"/>
    </row>
    <row r="41" spans="1:11" x14ac:dyDescent="0.25">
      <c r="B41" t="s">
        <v>65</v>
      </c>
      <c r="D41" s="3">
        <v>-2043</v>
      </c>
      <c r="E41" s="3">
        <v>-2175</v>
      </c>
      <c r="F41" s="3">
        <v>-1712</v>
      </c>
      <c r="G41" s="3">
        <v>-1663</v>
      </c>
      <c r="H41" s="20"/>
      <c r="I41" s="20"/>
      <c r="J41" s="3"/>
      <c r="K41" s="3"/>
    </row>
    <row r="42" spans="1:11" x14ac:dyDescent="0.25">
      <c r="B42" t="s">
        <v>52</v>
      </c>
      <c r="D42" s="4"/>
      <c r="E42" s="4"/>
      <c r="F42" s="4"/>
      <c r="G42" s="4">
        <v>72</v>
      </c>
      <c r="H42" s="20"/>
      <c r="I42" s="20"/>
      <c r="J42" s="3"/>
      <c r="K42" s="3"/>
    </row>
    <row r="43" spans="1:11" x14ac:dyDescent="0.25">
      <c r="A43" t="s">
        <v>66</v>
      </c>
      <c r="D43" s="3">
        <f t="shared" ref="D43:F43" si="2">SUM(D35:D42)</f>
        <v>-3175</v>
      </c>
      <c r="E43" s="3">
        <f t="shared" si="2"/>
        <v>4188</v>
      </c>
      <c r="F43" s="3">
        <f t="shared" si="2"/>
        <v>-3133</v>
      </c>
      <c r="G43" s="3">
        <f>SUM(G35:G42)</f>
        <v>-2057</v>
      </c>
      <c r="H43" s="20"/>
      <c r="I43" s="20"/>
      <c r="J43" s="3"/>
      <c r="K43" s="3"/>
    </row>
    <row r="44" spans="1:11" x14ac:dyDescent="0.25">
      <c r="D44" s="3"/>
      <c r="E44" s="3"/>
      <c r="F44" s="3"/>
      <c r="G44" s="3"/>
      <c r="H44" s="20"/>
      <c r="I44" s="20"/>
      <c r="J44" s="3"/>
      <c r="K44" s="3"/>
    </row>
    <row r="45" spans="1:11" x14ac:dyDescent="0.25">
      <c r="A45" s="2" t="s">
        <v>67</v>
      </c>
      <c r="D45" s="3">
        <f t="shared" ref="D45:F45" si="3">D25+D32+D43</f>
        <v>-383</v>
      </c>
      <c r="E45" s="3">
        <f t="shared" si="3"/>
        <v>474</v>
      </c>
      <c r="F45" s="3">
        <f t="shared" si="3"/>
        <v>712</v>
      </c>
      <c r="G45" s="3">
        <f>G25+G32+G43</f>
        <v>764</v>
      </c>
      <c r="H45" s="20"/>
      <c r="I45" s="20"/>
      <c r="J45" s="3"/>
      <c r="K45" s="3"/>
    </row>
    <row r="46" spans="1:11" x14ac:dyDescent="0.25">
      <c r="A46" t="s">
        <v>68</v>
      </c>
      <c r="D46" s="3"/>
      <c r="E46" s="3"/>
      <c r="F46" s="3"/>
      <c r="G46" s="3"/>
      <c r="H46" s="20"/>
      <c r="I46" s="20"/>
      <c r="J46" s="3"/>
      <c r="K46" s="3"/>
    </row>
    <row r="47" spans="1:11" x14ac:dyDescent="0.25">
      <c r="B47" t="s">
        <v>69</v>
      </c>
      <c r="D47" s="3">
        <f>BS!D6</f>
        <v>2481</v>
      </c>
      <c r="E47" s="3">
        <f>BS!E6</f>
        <v>2101</v>
      </c>
      <c r="F47" s="3">
        <f>G49</f>
        <v>1244</v>
      </c>
      <c r="G47" s="3">
        <v>567</v>
      </c>
      <c r="H47" s="20"/>
      <c r="I47" s="21"/>
      <c r="J47" s="3"/>
      <c r="K47" s="3"/>
    </row>
    <row r="48" spans="1:11" x14ac:dyDescent="0.25">
      <c r="B48" t="s">
        <v>78</v>
      </c>
      <c r="D48" s="3">
        <v>-124</v>
      </c>
      <c r="E48" s="3">
        <v>-94</v>
      </c>
      <c r="F48" s="3">
        <v>145</v>
      </c>
      <c r="G48" s="3">
        <v>-87</v>
      </c>
      <c r="H48" s="20"/>
      <c r="I48" s="20"/>
      <c r="J48" s="3"/>
      <c r="K48" s="3"/>
    </row>
    <row r="49" spans="1:11" x14ac:dyDescent="0.25">
      <c r="B49" t="s">
        <v>70</v>
      </c>
      <c r="D49" s="4">
        <f>BS!C6</f>
        <v>1974</v>
      </c>
      <c r="E49" s="4">
        <f>BS!D6</f>
        <v>2481</v>
      </c>
      <c r="F49" s="4">
        <f>BS!E6</f>
        <v>2101</v>
      </c>
      <c r="G49" s="4">
        <v>1244</v>
      </c>
      <c r="H49" s="20"/>
      <c r="I49" s="20"/>
      <c r="J49" s="3"/>
      <c r="K49" s="3"/>
    </row>
    <row r="50" spans="1:11" x14ac:dyDescent="0.25">
      <c r="B50" t="s">
        <v>71</v>
      </c>
      <c r="D50" s="3">
        <f t="shared" ref="D50:F50" si="4">D49-D47-D48</f>
        <v>-383</v>
      </c>
      <c r="E50" s="3">
        <f t="shared" si="4"/>
        <v>474</v>
      </c>
      <c r="F50" s="3">
        <f t="shared" si="4"/>
        <v>712</v>
      </c>
      <c r="G50" s="3">
        <f>G49-G47-G48</f>
        <v>764</v>
      </c>
      <c r="H50" s="20"/>
      <c r="I50" s="20"/>
      <c r="J50" s="3"/>
      <c r="K50" s="3"/>
    </row>
    <row r="51" spans="1:11" x14ac:dyDescent="0.25">
      <c r="G51" s="3"/>
      <c r="H51" s="20"/>
      <c r="I51" s="20"/>
      <c r="J51" s="3"/>
      <c r="K51" s="3"/>
    </row>
    <row r="52" spans="1:11" x14ac:dyDescent="0.25">
      <c r="A52" s="12" t="s">
        <v>93</v>
      </c>
      <c r="B52" s="12" t="s">
        <v>94</v>
      </c>
      <c r="G52" s="3"/>
      <c r="H52" s="3"/>
      <c r="I52" s="3"/>
      <c r="J52" s="3"/>
      <c r="K52" s="3"/>
    </row>
    <row r="53" spans="1:11" x14ac:dyDescent="0.25">
      <c r="A53" s="12" t="s">
        <v>95</v>
      </c>
      <c r="B53" s="12" t="s">
        <v>96</v>
      </c>
      <c r="G53" s="3"/>
      <c r="H53" s="3"/>
      <c r="I53" s="3"/>
      <c r="J53" s="3"/>
      <c r="K53" s="3"/>
    </row>
  </sheetData>
  <mergeCells count="2">
    <mergeCell ref="A1:G1"/>
    <mergeCell ref="A2:G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IS</vt:lpstr>
      <vt:lpstr>BS</vt:lpstr>
      <vt:lpstr>CFS</vt:lpstr>
    </vt:vector>
  </TitlesOfParts>
  <Company>HEC Montréal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cp:lastPrinted>2011-12-16T00:26:23Z</cp:lastPrinted>
  <dcterms:created xsi:type="dcterms:W3CDTF">2010-02-15T22:25:45Z</dcterms:created>
  <dcterms:modified xsi:type="dcterms:W3CDTF">2016-03-16T13:46:28Z</dcterms:modified>
</cp:coreProperties>
</file>